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D3B\"/>
    </mc:Choice>
  </mc:AlternateContent>
  <xr:revisionPtr revIDLastSave="0" documentId="8_{B7F795E9-C9A5-4CBE-9C06-25AEEA32FB94}" xr6:coauthVersionLast="45" xr6:coauthVersionMax="45" xr10:uidLastSave="{00000000-0000-0000-0000-000000000000}"/>
  <bookViews>
    <workbookView xWindow="480" yWindow="60" windowWidth="11355" windowHeight="9210" xr2:uid="{00000000-000D-0000-FFFF-FFFF00000000}"/>
  </bookViews>
  <sheets>
    <sheet name="Смета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4" l="1"/>
  <c r="I47" i="4"/>
  <c r="J47" i="4"/>
  <c r="K47" i="4"/>
  <c r="K46" i="4"/>
  <c r="H47" i="4"/>
  <c r="G49" i="4"/>
  <c r="I20" i="4"/>
  <c r="J20" i="4"/>
  <c r="K20" i="4"/>
  <c r="H20" i="4"/>
  <c r="H18" i="4"/>
  <c r="H17" i="4"/>
  <c r="I51" i="4"/>
  <c r="J51" i="4"/>
  <c r="J50" i="4"/>
  <c r="K51" i="4"/>
  <c r="H51" i="4"/>
  <c r="H50" i="4"/>
  <c r="I50" i="4"/>
  <c r="K50" i="4"/>
  <c r="G50" i="4"/>
  <c r="G48" i="4"/>
  <c r="G32" i="4"/>
  <c r="K31" i="4"/>
  <c r="K30" i="4"/>
  <c r="J31" i="4"/>
  <c r="I31" i="4"/>
  <c r="I30" i="4"/>
  <c r="H31" i="4"/>
  <c r="H30" i="4"/>
  <c r="J30" i="4"/>
  <c r="G52" i="4"/>
  <c r="I34" i="4"/>
  <c r="I44" i="4"/>
  <c r="I33" i="4"/>
  <c r="J34" i="4"/>
  <c r="J44" i="4"/>
  <c r="J33" i="4"/>
  <c r="K34" i="4"/>
  <c r="H34" i="4"/>
  <c r="H44" i="4"/>
  <c r="H33" i="4"/>
  <c r="G26" i="4"/>
  <c r="H25" i="4"/>
  <c r="I25" i="4"/>
  <c r="J25" i="4"/>
  <c r="K25" i="4"/>
  <c r="G25" i="4"/>
  <c r="K24" i="4"/>
  <c r="J24" i="4"/>
  <c r="I24" i="4"/>
  <c r="H24" i="4"/>
  <c r="G24" i="4"/>
  <c r="H28" i="4"/>
  <c r="H27" i="4"/>
  <c r="I28" i="4"/>
  <c r="I27" i="4"/>
  <c r="J28" i="4"/>
  <c r="J27" i="4"/>
  <c r="K28" i="4"/>
  <c r="K27" i="4"/>
  <c r="G27" i="4"/>
  <c r="H46" i="4"/>
  <c r="I46" i="4"/>
  <c r="J46" i="4"/>
  <c r="G46" i="4"/>
  <c r="I18" i="4"/>
  <c r="J18" i="4"/>
  <c r="J17" i="4"/>
  <c r="K18" i="4"/>
  <c r="K17" i="4"/>
  <c r="K44" i="4"/>
  <c r="K33" i="4"/>
  <c r="K16" i="4"/>
  <c r="G19" i="4"/>
  <c r="G21" i="4"/>
  <c r="G23" i="4"/>
  <c r="G29" i="4"/>
  <c r="G35" i="4"/>
  <c r="G36" i="4"/>
  <c r="G37" i="4"/>
  <c r="G38" i="4"/>
  <c r="G39" i="4"/>
  <c r="G40" i="4"/>
  <c r="G41" i="4"/>
  <c r="G42" i="4"/>
  <c r="G43" i="4"/>
  <c r="G44" i="4"/>
  <c r="G45" i="4"/>
  <c r="G28" i="4"/>
  <c r="I17" i="4"/>
  <c r="I16" i="4"/>
  <c r="G51" i="4"/>
  <c r="G47" i="4"/>
  <c r="G31" i="4"/>
  <c r="G20" i="4"/>
  <c r="G18" i="4"/>
  <c r="G17" i="4"/>
  <c r="H16" i="4"/>
  <c r="J16" i="4"/>
  <c r="G16" i="4"/>
  <c r="G30" i="4"/>
  <c r="G33" i="4"/>
  <c r="G34" i="4"/>
</calcChain>
</file>

<file path=xl/sharedStrings.xml><?xml version="1.0" encoding="utf-8"?>
<sst xmlns="http://schemas.openxmlformats.org/spreadsheetml/2006/main" count="106" uniqueCount="60">
  <si>
    <t>УТВЕРЖДАЮ</t>
  </si>
  <si>
    <t>Начальник Управления образования</t>
  </si>
  <si>
    <t>города Пензы</t>
  </si>
  <si>
    <t>Ю.А. Голодяев</t>
  </si>
  <si>
    <t>БЮДЖЕТНАЯ СМЕТА</t>
  </si>
  <si>
    <t>НА  2019 ГОД</t>
  </si>
  <si>
    <t>Получатель средств бюджета</t>
  </si>
  <si>
    <t>коды</t>
  </si>
  <si>
    <t xml:space="preserve">МДОУ детский сад № 147  </t>
  </si>
  <si>
    <t>ОКПО</t>
  </si>
  <si>
    <t>СРРПБС</t>
  </si>
  <si>
    <t>Единица измерения :  руб.</t>
  </si>
  <si>
    <t>ОКЕИ</t>
  </si>
  <si>
    <t xml:space="preserve">Наименование расхода  </t>
  </si>
  <si>
    <t>Код</t>
  </si>
  <si>
    <t>Сумма , руб</t>
  </si>
  <si>
    <t>в том чисе по кварталам</t>
  </si>
  <si>
    <t>раздел</t>
  </si>
  <si>
    <t>подраздел</t>
  </si>
  <si>
    <t>целевая статья расхода</t>
  </si>
  <si>
    <t>вид расхода</t>
  </si>
  <si>
    <t>КОСГУ</t>
  </si>
  <si>
    <t>1квартал</t>
  </si>
  <si>
    <t>2квартал</t>
  </si>
  <si>
    <t>3квартал</t>
  </si>
  <si>
    <t>4квартал</t>
  </si>
  <si>
    <t xml:space="preserve">Расходы, всего           </t>
  </si>
  <si>
    <t xml:space="preserve">Обеспечение деятельности подведомственных учреждений </t>
  </si>
  <si>
    <t>0701</t>
  </si>
  <si>
    <t>Расходы за счет доходов от платных услуг</t>
  </si>
  <si>
    <t>Увеличение стоимости    материальных запасов</t>
  </si>
  <si>
    <t>Расходы за счет прочих безвозмездных поступлений</t>
  </si>
  <si>
    <t>Транспортные услуги</t>
  </si>
  <si>
    <t xml:space="preserve">Увеличение стоимости    основных средств </t>
  </si>
  <si>
    <t>Увеличение стоимости материальных запасов</t>
  </si>
  <si>
    <t>Долгосрочная целевая программа "Пожарная безопасность города Пензы на 2010-2014 годы"</t>
  </si>
  <si>
    <t>Расходы на реализацию долгосрочных целевых программ</t>
  </si>
  <si>
    <t>Прочие работы, услуги</t>
  </si>
  <si>
    <t>Долгосрочная целевая программв "Многодетная семья,2009-2014 годы"</t>
  </si>
  <si>
    <t>Долгосрочная целевая программа "Профилактика терроризма и экстремизма в городе Пензе на 2010-2014 годы"</t>
  </si>
  <si>
    <t xml:space="preserve">Работы, услуги по содержанию имущества       </t>
  </si>
  <si>
    <t>Организация предоставления  общедоступного бесплатного дошкольного образования и воспитания, содержание ребенка в дошкольном образовательном учреждении</t>
  </si>
  <si>
    <t>Оказание услуг подведомственными учреждениями</t>
  </si>
  <si>
    <t xml:space="preserve">Заработная плата         </t>
  </si>
  <si>
    <t>Прочие выплаты</t>
  </si>
  <si>
    <t>Начисления на оплату труда</t>
  </si>
  <si>
    <t xml:space="preserve">Услуги связи             </t>
  </si>
  <si>
    <t>Коммунальные услуги</t>
  </si>
  <si>
    <t xml:space="preserve">Прочие расходы           </t>
  </si>
  <si>
    <t>Ведомственная целевая программа развития "Укрепление материально-технической базы и проведение капитального ремонта зданий и сооружений учреждений, подведомственных Управлению образования города Пензы на 2009-2011гг"</t>
  </si>
  <si>
    <t>Ведомственная целевая Программа(программа  развития ведомства) "Энергосбережение в муниципальных учреждениях образования г.Пензы на 2009-2014 годы"</t>
  </si>
  <si>
    <t>Расходы на реализацию ведомственных целевых программ</t>
  </si>
  <si>
    <t xml:space="preserve">Ведомственная целевая программа развития "Дошкольное детство(2009-2014гг.)" </t>
  </si>
  <si>
    <t xml:space="preserve">Прочие работы, услуги, </t>
  </si>
  <si>
    <t>Руководитель</t>
  </si>
  <si>
    <t>Н.В.Козлова</t>
  </si>
  <si>
    <t>расшифровка подписи</t>
  </si>
  <si>
    <t>Главный бухгалтер</t>
  </si>
  <si>
    <t>Т.В.Курчинская</t>
  </si>
  <si>
    <t>Дата 01.07.19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</si>
</sst>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5"/>
      <name val="Arial Cyr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2" borderId="0" xfId="0" applyFill="1"/>
    <xf numFmtId="0" fontId="0" fillId="0" borderId="2" xfId="0" applyBorder="1"/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justify"/>
    </xf>
    <xf numFmtId="0" fontId="7" fillId="0" borderId="2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right" vertical="top" wrapText="1"/>
    </xf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right" wrapText="1"/>
    </xf>
    <xf numFmtId="0" fontId="7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right" wrapText="1"/>
    </xf>
    <xf numFmtId="2" fontId="0" fillId="2" borderId="2" xfId="0" applyNumberFormat="1" applyFill="1" applyBorder="1"/>
    <xf numFmtId="2" fontId="0" fillId="0" borderId="2" xfId="0" applyNumberFormat="1" applyBorder="1"/>
    <xf numFmtId="2" fontId="0" fillId="3" borderId="2" xfId="0" applyNumberFormat="1" applyFill="1" applyBorder="1"/>
    <xf numFmtId="0" fontId="0" fillId="3" borderId="0" xfId="0" applyFill="1"/>
    <xf numFmtId="0" fontId="7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49" fontId="2" fillId="3" borderId="2" xfId="0" applyNumberFormat="1" applyFont="1" applyFill="1" applyBorder="1" applyAlignment="1">
      <alignment horizontal="right" wrapText="1"/>
    </xf>
    <xf numFmtId="0" fontId="7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49" fontId="2" fillId="4" borderId="2" xfId="0" applyNumberFormat="1" applyFont="1" applyFill="1" applyBorder="1" applyAlignment="1">
      <alignment horizontal="right" wrapText="1"/>
    </xf>
    <xf numFmtId="2" fontId="0" fillId="4" borderId="2" xfId="0" applyNumberFormat="1" applyFill="1" applyBorder="1"/>
    <xf numFmtId="0" fontId="0" fillId="4" borderId="0" xfId="0" applyFill="1"/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2" fontId="0" fillId="0" borderId="0" xfId="0" applyNumberFormat="1"/>
    <xf numFmtId="0" fontId="2" fillId="5" borderId="4" xfId="0" applyFont="1" applyFill="1" applyBorder="1" applyAlignment="1">
      <alignment vertical="top" wrapText="1"/>
    </xf>
    <xf numFmtId="2" fontId="2" fillId="5" borderId="5" xfId="0" applyNumberFormat="1" applyFont="1" applyFill="1" applyBorder="1" applyAlignment="1">
      <alignment wrapText="1"/>
    </xf>
    <xf numFmtId="2" fontId="2" fillId="5" borderId="5" xfId="0" applyNumberFormat="1" applyFont="1" applyFill="1" applyBorder="1" applyAlignment="1">
      <alignment vertical="top" wrapText="1"/>
    </xf>
    <xf numFmtId="2" fontId="2" fillId="5" borderId="0" xfId="0" applyNumberFormat="1" applyFont="1" applyFill="1" applyAlignment="1">
      <alignment wrapText="1"/>
    </xf>
    <xf numFmtId="0" fontId="0" fillId="6" borderId="2" xfId="0" applyFill="1" applyBorder="1" applyAlignment="1">
      <alignment horizontal="center"/>
    </xf>
    <xf numFmtId="2" fontId="0" fillId="6" borderId="2" xfId="0" applyNumberFormat="1" applyFill="1" applyBorder="1"/>
    <xf numFmtId="2" fontId="2" fillId="6" borderId="0" xfId="0" applyNumberFormat="1" applyFont="1" applyFill="1" applyAlignment="1">
      <alignment vertical="top" wrapText="1"/>
    </xf>
    <xf numFmtId="2" fontId="0" fillId="6" borderId="2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6" borderId="3" xfId="0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/>
    <xf numFmtId="0" fontId="1" fillId="0" borderId="2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justify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Normal="100" workbookViewId="0">
      <selection activeCell="A7" sqref="A7"/>
    </sheetView>
  </sheetViews>
  <sheetFormatPr defaultRowHeight="12.75"/>
  <cols>
    <col min="1" max="1" width="34.7109375" customWidth="1"/>
    <col min="2" max="2" width="7.140625" customWidth="1"/>
    <col min="3" max="3" width="7.28515625" customWidth="1"/>
    <col min="4" max="4" width="11.85546875" customWidth="1"/>
    <col min="6" max="6" width="7" customWidth="1"/>
    <col min="7" max="7" width="11.42578125" customWidth="1"/>
    <col min="8" max="8" width="13" customWidth="1"/>
    <col min="9" max="9" width="12.42578125" customWidth="1"/>
    <col min="10" max="10" width="12.85546875" customWidth="1"/>
    <col min="11" max="11" width="11.7109375" customWidth="1"/>
  </cols>
  <sheetData>
    <row r="1" spans="1:11">
      <c r="H1" s="51" t="s">
        <v>0</v>
      </c>
      <c r="I1" s="51"/>
      <c r="J1" s="51"/>
    </row>
    <row r="2" spans="1:11">
      <c r="H2" s="51" t="s">
        <v>1</v>
      </c>
      <c r="I2" s="51"/>
      <c r="J2" s="51"/>
    </row>
    <row r="3" spans="1:11">
      <c r="H3" s="51" t="s">
        <v>2</v>
      </c>
      <c r="I3" s="51"/>
      <c r="J3" s="51"/>
    </row>
    <row r="4" spans="1:11">
      <c r="H4" s="52"/>
      <c r="I4" s="52"/>
      <c r="J4" t="s">
        <v>3</v>
      </c>
    </row>
    <row r="5" spans="1:11">
      <c r="A5" s="53" t="s">
        <v>4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>
      <c r="A6" s="53" t="s">
        <v>5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>
      <c r="A7" s="47"/>
      <c r="B7" s="47"/>
      <c r="C7" s="47"/>
      <c r="D7" s="47"/>
      <c r="E7" s="47"/>
      <c r="F7" s="47"/>
      <c r="G7" s="47"/>
      <c r="H7" s="47"/>
      <c r="I7" s="50"/>
      <c r="J7" s="50"/>
      <c r="K7" s="47"/>
    </row>
    <row r="8" spans="1:11">
      <c r="A8" s="31" t="s">
        <v>6</v>
      </c>
      <c r="B8" s="45"/>
      <c r="C8" s="45"/>
      <c r="D8" s="45"/>
      <c r="E8" s="45"/>
      <c r="F8" s="45"/>
      <c r="G8" s="45"/>
      <c r="H8" s="45"/>
      <c r="I8" s="46"/>
      <c r="J8" s="46" t="s">
        <v>7</v>
      </c>
      <c r="K8" s="45"/>
    </row>
    <row r="9" spans="1:11">
      <c r="A9" s="54" t="s">
        <v>8</v>
      </c>
      <c r="B9" s="54"/>
      <c r="C9" s="54"/>
      <c r="D9" s="54"/>
      <c r="E9" s="54"/>
      <c r="F9" s="54"/>
      <c r="G9" s="54"/>
      <c r="H9" s="45"/>
      <c r="I9" s="46" t="s">
        <v>9</v>
      </c>
      <c r="J9" s="41">
        <v>27769303</v>
      </c>
      <c r="K9" s="45"/>
    </row>
    <row r="10" spans="1:11">
      <c r="A10" s="45"/>
      <c r="B10" s="45"/>
      <c r="C10" s="45"/>
      <c r="D10" s="45"/>
      <c r="E10" s="45"/>
      <c r="F10" s="45"/>
      <c r="G10" s="45"/>
      <c r="H10" s="45"/>
      <c r="I10" s="46" t="s">
        <v>10</v>
      </c>
      <c r="J10" s="46"/>
      <c r="K10" s="45"/>
    </row>
    <row r="11" spans="1:11">
      <c r="A11" s="31" t="s">
        <v>11</v>
      </c>
      <c r="B11" s="45"/>
      <c r="C11" s="45"/>
      <c r="D11" s="45"/>
      <c r="E11" s="45"/>
      <c r="F11" s="45"/>
      <c r="G11" s="45"/>
      <c r="H11" s="45"/>
      <c r="I11" s="46" t="s">
        <v>12</v>
      </c>
      <c r="J11" s="46">
        <v>383</v>
      </c>
      <c r="K11" s="45"/>
    </row>
    <row r="13" spans="1:11" ht="24.75" customHeight="1">
      <c r="A13" s="55" t="s">
        <v>13</v>
      </c>
      <c r="B13" s="57" t="s">
        <v>14</v>
      </c>
      <c r="C13" s="57"/>
      <c r="D13" s="57"/>
      <c r="E13" s="57"/>
      <c r="F13" s="57"/>
      <c r="G13" s="58" t="s">
        <v>15</v>
      </c>
      <c r="H13" s="49" t="s">
        <v>16</v>
      </c>
      <c r="I13" s="49"/>
      <c r="J13" s="49"/>
      <c r="K13" s="49"/>
    </row>
    <row r="14" spans="1:11" ht="43.5" customHeight="1">
      <c r="A14" s="56"/>
      <c r="B14" s="48" t="s">
        <v>17</v>
      </c>
      <c r="C14" s="48" t="s">
        <v>18</v>
      </c>
      <c r="D14" s="4" t="s">
        <v>19</v>
      </c>
      <c r="E14" s="5" t="s">
        <v>20</v>
      </c>
      <c r="F14" s="48" t="s">
        <v>21</v>
      </c>
      <c r="G14" s="58"/>
      <c r="H14" s="3" t="s">
        <v>22</v>
      </c>
      <c r="I14" s="3" t="s">
        <v>23</v>
      </c>
      <c r="J14" s="3" t="s">
        <v>24</v>
      </c>
      <c r="K14" s="3" t="s">
        <v>25</v>
      </c>
    </row>
    <row r="15" spans="1:1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37">
        <v>7</v>
      </c>
      <c r="H15" s="48">
        <v>8</v>
      </c>
      <c r="I15" s="48">
        <v>9</v>
      </c>
      <c r="J15" s="48">
        <v>10</v>
      </c>
      <c r="K15" s="48">
        <v>11</v>
      </c>
    </row>
    <row r="16" spans="1:11" s="30" customFormat="1">
      <c r="A16" s="26" t="s">
        <v>26</v>
      </c>
      <c r="B16" s="27"/>
      <c r="C16" s="27"/>
      <c r="D16" s="27"/>
      <c r="E16" s="27"/>
      <c r="F16" s="27"/>
      <c r="G16" s="38">
        <f>H16+I16+J16+K16</f>
        <v>26343362.57</v>
      </c>
      <c r="H16" s="29">
        <f>H17+H27+H33+H46+H50+H24+H30</f>
        <v>5464509.8399999999</v>
      </c>
      <c r="I16" s="29">
        <f>I17+I27+I33+I46+I50+I24+I30</f>
        <v>6016061.5099999998</v>
      </c>
      <c r="J16" s="29">
        <f>J17+J27+J33+J46+J50+J24+J30</f>
        <v>6273781.9100000001</v>
      </c>
      <c r="K16" s="29">
        <f>K17+K27+K33+K46+K50+K24+K30</f>
        <v>8589009.3100000005</v>
      </c>
    </row>
    <row r="17" spans="1:13" s="22" customFormat="1" ht="22.5">
      <c r="A17" s="23" t="s">
        <v>27</v>
      </c>
      <c r="B17" s="24">
        <v>974</v>
      </c>
      <c r="C17" s="25" t="s">
        <v>28</v>
      </c>
      <c r="D17" s="24">
        <v>4209900</v>
      </c>
      <c r="E17" s="24"/>
      <c r="F17" s="24"/>
      <c r="G17" s="38">
        <f t="shared" ref="G17:G52" si="0">H17+I17+J17+K17</f>
        <v>3886455.76</v>
      </c>
      <c r="H17" s="21">
        <f>H18+H20</f>
        <v>938024.76</v>
      </c>
      <c r="I17" s="21">
        <f>I18+I20</f>
        <v>760800</v>
      </c>
      <c r="J17" s="21">
        <f>J18+J20</f>
        <v>1013304</v>
      </c>
      <c r="K17" s="21">
        <f>K18+K20</f>
        <v>1174327</v>
      </c>
    </row>
    <row r="18" spans="1:13" s="2" customFormat="1">
      <c r="A18" s="10" t="s">
        <v>29</v>
      </c>
      <c r="B18" s="11">
        <v>974</v>
      </c>
      <c r="C18" s="12" t="s">
        <v>28</v>
      </c>
      <c r="D18" s="11">
        <v>4209900</v>
      </c>
      <c r="E18" s="11">
        <v>900</v>
      </c>
      <c r="F18" s="11"/>
      <c r="G18" s="39">
        <f t="shared" si="0"/>
        <v>3836456.66</v>
      </c>
      <c r="H18" s="19">
        <f>H19</f>
        <v>935848.66</v>
      </c>
      <c r="I18" s="19">
        <f>I19</f>
        <v>760800</v>
      </c>
      <c r="J18" s="19">
        <f>J19</f>
        <v>1001712</v>
      </c>
      <c r="K18" s="19">
        <f>K19</f>
        <v>1138096</v>
      </c>
    </row>
    <row r="19" spans="1:13" ht="22.5">
      <c r="A19" s="13" t="s">
        <v>30</v>
      </c>
      <c r="B19" s="14">
        <v>974</v>
      </c>
      <c r="C19" s="15" t="s">
        <v>28</v>
      </c>
      <c r="D19" s="14">
        <v>4209900</v>
      </c>
      <c r="E19" s="14">
        <v>900</v>
      </c>
      <c r="F19" s="14">
        <v>340</v>
      </c>
      <c r="G19" s="38">
        <f t="shared" si="0"/>
        <v>3836456.66</v>
      </c>
      <c r="H19" s="42">
        <v>935848.66</v>
      </c>
      <c r="I19" s="42">
        <v>760800</v>
      </c>
      <c r="J19" s="42">
        <v>1001712</v>
      </c>
      <c r="K19" s="42">
        <v>1138096</v>
      </c>
    </row>
    <row r="20" spans="1:13" s="2" customFormat="1" ht="22.5">
      <c r="A20" s="16" t="s">
        <v>31</v>
      </c>
      <c r="B20" s="17">
        <v>974</v>
      </c>
      <c r="C20" s="18" t="s">
        <v>28</v>
      </c>
      <c r="D20" s="17">
        <v>4209900</v>
      </c>
      <c r="E20" s="17">
        <v>910</v>
      </c>
      <c r="F20" s="17"/>
      <c r="G20" s="38">
        <f>H20+I20+J20+K20</f>
        <v>49999.1</v>
      </c>
      <c r="H20" s="19">
        <f>H21+H23+H22</f>
        <v>2176.1</v>
      </c>
      <c r="I20" s="19">
        <f>I21+I23+I22</f>
        <v>0</v>
      </c>
      <c r="J20" s="19">
        <f>J21+J23+J22</f>
        <v>11592</v>
      </c>
      <c r="K20" s="19">
        <f>K21+K23+K22</f>
        <v>36231</v>
      </c>
    </row>
    <row r="21" spans="1:13">
      <c r="A21" s="9" t="s">
        <v>32</v>
      </c>
      <c r="B21" s="48">
        <v>974</v>
      </c>
      <c r="C21" s="6" t="s">
        <v>28</v>
      </c>
      <c r="D21" s="48">
        <v>4209900</v>
      </c>
      <c r="E21" s="48">
        <v>910</v>
      </c>
      <c r="F21" s="48">
        <v>222</v>
      </c>
      <c r="G21" s="39">
        <f t="shared" si="0"/>
        <v>8694</v>
      </c>
      <c r="H21" s="44">
        <v>2175</v>
      </c>
      <c r="I21" s="44">
        <v>0</v>
      </c>
      <c r="J21" s="44">
        <v>2169</v>
      </c>
      <c r="K21" s="44">
        <v>4350</v>
      </c>
    </row>
    <row r="22" spans="1:13">
      <c r="A22" s="9" t="s">
        <v>33</v>
      </c>
      <c r="B22" s="48">
        <v>974</v>
      </c>
      <c r="C22" s="6" t="s">
        <v>28</v>
      </c>
      <c r="D22" s="48">
        <v>4209900</v>
      </c>
      <c r="E22" s="48">
        <v>910</v>
      </c>
      <c r="F22" s="48">
        <v>310</v>
      </c>
      <c r="G22" s="39">
        <f>H22+I22+J22+K22</f>
        <v>38298</v>
      </c>
      <c r="H22" s="44">
        <v>0</v>
      </c>
      <c r="I22" s="44">
        <v>0</v>
      </c>
      <c r="J22" s="44">
        <v>6417</v>
      </c>
      <c r="K22" s="44">
        <v>31881</v>
      </c>
      <c r="M22" s="43"/>
    </row>
    <row r="23" spans="1:13" ht="22.5">
      <c r="A23" s="9" t="s">
        <v>34</v>
      </c>
      <c r="B23" s="48">
        <v>974</v>
      </c>
      <c r="C23" s="6" t="s">
        <v>28</v>
      </c>
      <c r="D23" s="48">
        <v>4209900</v>
      </c>
      <c r="E23" s="48">
        <v>910</v>
      </c>
      <c r="F23" s="48">
        <v>340</v>
      </c>
      <c r="G23" s="39">
        <f t="shared" si="0"/>
        <v>3007.1</v>
      </c>
      <c r="H23" s="44">
        <v>1.1000000000000001</v>
      </c>
      <c r="I23" s="44">
        <v>0</v>
      </c>
      <c r="J23" s="44">
        <v>3006</v>
      </c>
      <c r="K23" s="44">
        <v>0</v>
      </c>
    </row>
    <row r="24" spans="1:13" ht="32.25" customHeight="1">
      <c r="A24" s="23" t="s">
        <v>35</v>
      </c>
      <c r="B24" s="24">
        <v>974</v>
      </c>
      <c r="C24" s="25" t="s">
        <v>28</v>
      </c>
      <c r="D24" s="24">
        <v>7950400</v>
      </c>
      <c r="E24" s="24"/>
      <c r="F24" s="24"/>
      <c r="G24" s="38">
        <f>H24+I24+J24+K24</f>
        <v>44686</v>
      </c>
      <c r="H24" s="21">
        <f t="shared" ref="H24:K25" si="1">H25</f>
        <v>0</v>
      </c>
      <c r="I24" s="21">
        <f t="shared" si="1"/>
        <v>0</v>
      </c>
      <c r="J24" s="21">
        <f t="shared" si="1"/>
        <v>44686</v>
      </c>
      <c r="K24" s="21">
        <f t="shared" si="1"/>
        <v>0</v>
      </c>
    </row>
    <row r="25" spans="1:13" ht="22.5">
      <c r="A25" s="16" t="s">
        <v>36</v>
      </c>
      <c r="B25" s="17">
        <v>974</v>
      </c>
      <c r="C25" s="18" t="s">
        <v>28</v>
      </c>
      <c r="D25" s="17">
        <v>7950400</v>
      </c>
      <c r="E25" s="17">
        <v>950</v>
      </c>
      <c r="F25" s="17"/>
      <c r="G25" s="38">
        <f>H25+I25+J25+K25</f>
        <v>44686</v>
      </c>
      <c r="H25" s="19">
        <f>H26</f>
        <v>0</v>
      </c>
      <c r="I25" s="19">
        <f t="shared" si="1"/>
        <v>0</v>
      </c>
      <c r="J25" s="19">
        <f t="shared" si="1"/>
        <v>44686</v>
      </c>
      <c r="K25" s="19">
        <f t="shared" si="1"/>
        <v>0</v>
      </c>
    </row>
    <row r="26" spans="1:13">
      <c r="A26" s="13" t="s">
        <v>37</v>
      </c>
      <c r="B26" s="48">
        <v>974</v>
      </c>
      <c r="C26" s="6" t="s">
        <v>28</v>
      </c>
      <c r="D26" s="48">
        <v>7950400</v>
      </c>
      <c r="E26" s="48">
        <v>950</v>
      </c>
      <c r="F26" s="48">
        <v>226</v>
      </c>
      <c r="G26" s="38">
        <f>H26+I26+J26+K26</f>
        <v>44686</v>
      </c>
      <c r="H26" s="44">
        <v>0</v>
      </c>
      <c r="I26" s="44">
        <v>0</v>
      </c>
      <c r="J26" s="44">
        <v>44686</v>
      </c>
      <c r="K26" s="44">
        <v>0</v>
      </c>
    </row>
    <row r="27" spans="1:13" s="22" customFormat="1" ht="22.5">
      <c r="A27" s="23" t="s">
        <v>38</v>
      </c>
      <c r="B27" s="24">
        <v>974</v>
      </c>
      <c r="C27" s="25" t="s">
        <v>28</v>
      </c>
      <c r="D27" s="24">
        <v>7953000</v>
      </c>
      <c r="E27" s="24"/>
      <c r="F27" s="24"/>
      <c r="G27" s="38">
        <f t="shared" si="0"/>
        <v>9412</v>
      </c>
      <c r="H27" s="21">
        <f t="shared" ref="H27:K31" si="2">H28</f>
        <v>2268</v>
      </c>
      <c r="I27" s="21">
        <f t="shared" si="2"/>
        <v>2155</v>
      </c>
      <c r="J27" s="21">
        <f t="shared" si="2"/>
        <v>2495</v>
      </c>
      <c r="K27" s="21">
        <f t="shared" si="2"/>
        <v>2494</v>
      </c>
    </row>
    <row r="28" spans="1:13" s="2" customFormat="1" ht="22.5">
      <c r="A28" s="16" t="s">
        <v>36</v>
      </c>
      <c r="B28" s="17">
        <v>974</v>
      </c>
      <c r="C28" s="18" t="s">
        <v>28</v>
      </c>
      <c r="D28" s="17">
        <v>7953000</v>
      </c>
      <c r="E28" s="17">
        <v>950</v>
      </c>
      <c r="F28" s="17"/>
      <c r="G28" s="38">
        <f t="shared" si="0"/>
        <v>9412</v>
      </c>
      <c r="H28" s="19">
        <f t="shared" si="2"/>
        <v>2268</v>
      </c>
      <c r="I28" s="19">
        <f t="shared" si="2"/>
        <v>2155</v>
      </c>
      <c r="J28" s="19">
        <f t="shared" si="2"/>
        <v>2495</v>
      </c>
      <c r="K28" s="19">
        <f t="shared" si="2"/>
        <v>2494</v>
      </c>
    </row>
    <row r="29" spans="1:13" ht="22.5">
      <c r="A29" s="13" t="s">
        <v>30</v>
      </c>
      <c r="B29" s="14">
        <v>974</v>
      </c>
      <c r="C29" s="15" t="s">
        <v>28</v>
      </c>
      <c r="D29" s="14">
        <v>7953000</v>
      </c>
      <c r="E29" s="14">
        <v>950</v>
      </c>
      <c r="F29" s="14">
        <v>340</v>
      </c>
      <c r="G29" s="38">
        <f t="shared" si="0"/>
        <v>9412</v>
      </c>
      <c r="H29" s="42">
        <v>2268</v>
      </c>
      <c r="I29" s="42">
        <v>2155</v>
      </c>
      <c r="J29" s="42">
        <v>2495</v>
      </c>
      <c r="K29" s="42">
        <v>2494</v>
      </c>
    </row>
    <row r="30" spans="1:13" ht="33.75">
      <c r="A30" s="23" t="s">
        <v>39</v>
      </c>
      <c r="B30" s="24">
        <v>974</v>
      </c>
      <c r="C30" s="25" t="s">
        <v>28</v>
      </c>
      <c r="D30" s="24">
        <v>7953600</v>
      </c>
      <c r="E30" s="24"/>
      <c r="F30" s="24"/>
      <c r="G30" s="38">
        <f>H30+I30+J30+K30</f>
        <v>90681</v>
      </c>
      <c r="H30" s="21">
        <f t="shared" si="2"/>
        <v>0</v>
      </c>
      <c r="I30" s="21">
        <f t="shared" si="2"/>
        <v>0</v>
      </c>
      <c r="J30" s="21">
        <f t="shared" si="2"/>
        <v>0</v>
      </c>
      <c r="K30" s="21">
        <f t="shared" si="2"/>
        <v>90681</v>
      </c>
    </row>
    <row r="31" spans="1:13" ht="22.5">
      <c r="A31" s="16" t="s">
        <v>36</v>
      </c>
      <c r="B31" s="17">
        <v>974</v>
      </c>
      <c r="C31" s="18" t="s">
        <v>28</v>
      </c>
      <c r="D31" s="17">
        <v>7953600</v>
      </c>
      <c r="E31" s="17">
        <v>950</v>
      </c>
      <c r="F31" s="17"/>
      <c r="G31" s="38">
        <f>H31+I31+J31+K31</f>
        <v>90681</v>
      </c>
      <c r="H31" s="19">
        <f t="shared" si="2"/>
        <v>0</v>
      </c>
      <c r="I31" s="19">
        <f t="shared" si="2"/>
        <v>0</v>
      </c>
      <c r="J31" s="19">
        <f t="shared" si="2"/>
        <v>0</v>
      </c>
      <c r="K31" s="19">
        <f t="shared" si="2"/>
        <v>90681</v>
      </c>
    </row>
    <row r="32" spans="1:13">
      <c r="A32" s="13" t="s">
        <v>40</v>
      </c>
      <c r="B32" s="14">
        <v>974</v>
      </c>
      <c r="C32" s="15" t="s">
        <v>28</v>
      </c>
      <c r="D32" s="14">
        <v>7953600</v>
      </c>
      <c r="E32" s="14">
        <v>950</v>
      </c>
      <c r="F32" s="14">
        <v>225</v>
      </c>
      <c r="G32" s="38">
        <f>H32+I32+J32+K32</f>
        <v>90681</v>
      </c>
      <c r="H32" s="42">
        <v>0</v>
      </c>
      <c r="I32" s="42">
        <v>0</v>
      </c>
      <c r="J32" s="42">
        <v>0</v>
      </c>
      <c r="K32" s="42">
        <v>90681</v>
      </c>
    </row>
    <row r="33" spans="1:11" s="22" customFormat="1" ht="56.25">
      <c r="A33" s="23" t="s">
        <v>41</v>
      </c>
      <c r="B33" s="24">
        <v>974</v>
      </c>
      <c r="C33" s="25" t="s">
        <v>28</v>
      </c>
      <c r="D33" s="24">
        <v>7969741</v>
      </c>
      <c r="E33" s="24"/>
      <c r="F33" s="24"/>
      <c r="G33" s="38">
        <f>H33+I33+J33+K33</f>
        <v>21944655</v>
      </c>
      <c r="H33" s="21">
        <f>H34+H44</f>
        <v>4512468</v>
      </c>
      <c r="I33" s="21">
        <f>I34+I44</f>
        <v>5218562.2</v>
      </c>
      <c r="J33" s="21">
        <f>J34+J44</f>
        <v>5051362.8</v>
      </c>
      <c r="K33" s="21">
        <f>K34+K44</f>
        <v>7162262</v>
      </c>
    </row>
    <row r="34" spans="1:11" s="2" customFormat="1" ht="22.5">
      <c r="A34" s="16" t="s">
        <v>42</v>
      </c>
      <c r="B34" s="17">
        <v>974</v>
      </c>
      <c r="C34" s="18" t="s">
        <v>28</v>
      </c>
      <c r="D34" s="17">
        <v>7969741</v>
      </c>
      <c r="E34" s="17">
        <v>901</v>
      </c>
      <c r="F34" s="17"/>
      <c r="G34" s="38">
        <f t="shared" si="0"/>
        <v>21944655</v>
      </c>
      <c r="H34" s="19">
        <f>H35+H36+H37+H38+H39+H40+H41+H42+H43</f>
        <v>4512468</v>
      </c>
      <c r="I34" s="19">
        <f>I35+I36+I37+I38+I39+I40+I41+I42+I43</f>
        <v>5218562.2</v>
      </c>
      <c r="J34" s="19">
        <f>J35+J36+J37+J38+J39+J40+J41+J42+J43</f>
        <v>5051362.8</v>
      </c>
      <c r="K34" s="19">
        <f>K35+K36+K37+K38+K39+K40+K41+K42+K43</f>
        <v>7162262</v>
      </c>
    </row>
    <row r="35" spans="1:11">
      <c r="A35" s="13" t="s">
        <v>43</v>
      </c>
      <c r="B35" s="14">
        <v>974</v>
      </c>
      <c r="C35" s="15" t="s">
        <v>28</v>
      </c>
      <c r="D35" s="14">
        <v>7969741</v>
      </c>
      <c r="E35" s="14">
        <v>901</v>
      </c>
      <c r="F35" s="14">
        <v>211</v>
      </c>
      <c r="G35" s="38">
        <f t="shared" si="0"/>
        <v>11318180</v>
      </c>
      <c r="H35" s="42">
        <v>2494256</v>
      </c>
      <c r="I35" s="42">
        <v>3554305</v>
      </c>
      <c r="J35" s="42">
        <v>2117703</v>
      </c>
      <c r="K35" s="42">
        <v>3151916</v>
      </c>
    </row>
    <row r="36" spans="1:11">
      <c r="A36" s="13" t="s">
        <v>44</v>
      </c>
      <c r="B36" s="14">
        <v>974</v>
      </c>
      <c r="C36" s="15" t="s">
        <v>28</v>
      </c>
      <c r="D36" s="14">
        <v>7969741</v>
      </c>
      <c r="E36" s="14">
        <v>901</v>
      </c>
      <c r="F36" s="14">
        <v>212</v>
      </c>
      <c r="G36" s="38">
        <f t="shared" si="0"/>
        <v>88800</v>
      </c>
      <c r="H36" s="42">
        <v>14800</v>
      </c>
      <c r="I36" s="42">
        <v>22200</v>
      </c>
      <c r="J36" s="42">
        <v>22200</v>
      </c>
      <c r="K36" s="42">
        <v>29600</v>
      </c>
    </row>
    <row r="37" spans="1:11">
      <c r="A37" s="13" t="s">
        <v>45</v>
      </c>
      <c r="B37" s="14">
        <v>974</v>
      </c>
      <c r="C37" s="15" t="s">
        <v>28</v>
      </c>
      <c r="D37" s="14">
        <v>7969741</v>
      </c>
      <c r="E37" s="14">
        <v>901</v>
      </c>
      <c r="F37" s="14">
        <v>213</v>
      </c>
      <c r="G37" s="38">
        <f t="shared" si="0"/>
        <v>2965363</v>
      </c>
      <c r="H37" s="42">
        <v>502688</v>
      </c>
      <c r="I37" s="42">
        <v>904839</v>
      </c>
      <c r="J37" s="42">
        <v>586305</v>
      </c>
      <c r="K37" s="42">
        <v>971531</v>
      </c>
    </row>
    <row r="38" spans="1:11">
      <c r="A38" s="13" t="s">
        <v>46</v>
      </c>
      <c r="B38" s="14">
        <v>974</v>
      </c>
      <c r="C38" s="15" t="s">
        <v>28</v>
      </c>
      <c r="D38" s="14">
        <v>7969741</v>
      </c>
      <c r="E38" s="14">
        <v>901</v>
      </c>
      <c r="F38" s="14">
        <v>221</v>
      </c>
      <c r="G38" s="38">
        <f t="shared" si="0"/>
        <v>35818</v>
      </c>
      <c r="H38" s="42">
        <v>8955</v>
      </c>
      <c r="I38" s="42">
        <v>8955</v>
      </c>
      <c r="J38" s="42">
        <v>8955</v>
      </c>
      <c r="K38" s="42">
        <v>8953</v>
      </c>
    </row>
    <row r="39" spans="1:11" ht="12" customHeight="1">
      <c r="A39" s="13" t="s">
        <v>47</v>
      </c>
      <c r="B39" s="14">
        <v>974</v>
      </c>
      <c r="C39" s="15" t="s">
        <v>28</v>
      </c>
      <c r="D39" s="14">
        <v>7969741</v>
      </c>
      <c r="E39" s="14">
        <v>901</v>
      </c>
      <c r="F39" s="14">
        <v>223</v>
      </c>
      <c r="G39" s="38">
        <f t="shared" si="0"/>
        <v>3951725</v>
      </c>
      <c r="H39" s="42">
        <v>861165</v>
      </c>
      <c r="I39" s="42">
        <v>400284.2</v>
      </c>
      <c r="J39" s="42">
        <v>855154.8</v>
      </c>
      <c r="K39" s="42">
        <v>1835121</v>
      </c>
    </row>
    <row r="40" spans="1:11" ht="13.5" customHeight="1">
      <c r="A40" s="13" t="s">
        <v>40</v>
      </c>
      <c r="B40" s="14">
        <v>974</v>
      </c>
      <c r="C40" s="15" t="s">
        <v>28</v>
      </c>
      <c r="D40" s="14">
        <v>7969741</v>
      </c>
      <c r="E40" s="14">
        <v>901</v>
      </c>
      <c r="F40" s="14">
        <v>225</v>
      </c>
      <c r="G40" s="38">
        <f t="shared" si="0"/>
        <v>184717</v>
      </c>
      <c r="H40" s="42">
        <v>26182</v>
      </c>
      <c r="I40" s="42">
        <v>33102</v>
      </c>
      <c r="J40" s="42">
        <v>94287</v>
      </c>
      <c r="K40" s="42">
        <v>31146</v>
      </c>
    </row>
    <row r="41" spans="1:11">
      <c r="A41" s="13" t="s">
        <v>37</v>
      </c>
      <c r="B41" s="14">
        <v>974</v>
      </c>
      <c r="C41" s="15" t="s">
        <v>28</v>
      </c>
      <c r="D41" s="14">
        <v>7969741</v>
      </c>
      <c r="E41" s="14">
        <v>901</v>
      </c>
      <c r="F41" s="14">
        <v>226</v>
      </c>
      <c r="G41" s="38">
        <f t="shared" si="0"/>
        <v>139562</v>
      </c>
      <c r="H41" s="42">
        <v>64342</v>
      </c>
      <c r="I41" s="42">
        <v>10605</v>
      </c>
      <c r="J41" s="42">
        <v>58612</v>
      </c>
      <c r="K41" s="42">
        <v>6003</v>
      </c>
    </row>
    <row r="42" spans="1:11">
      <c r="A42" s="13" t="s">
        <v>48</v>
      </c>
      <c r="B42" s="14">
        <v>974</v>
      </c>
      <c r="C42" s="15" t="s">
        <v>28</v>
      </c>
      <c r="D42" s="14">
        <v>7969741</v>
      </c>
      <c r="E42" s="14">
        <v>901</v>
      </c>
      <c r="F42" s="14">
        <v>290</v>
      </c>
      <c r="G42" s="38">
        <f t="shared" si="0"/>
        <v>2107297</v>
      </c>
      <c r="H42" s="42">
        <v>308516</v>
      </c>
      <c r="I42" s="42">
        <v>0</v>
      </c>
      <c r="J42" s="42">
        <v>985718</v>
      </c>
      <c r="K42" s="42">
        <v>813063</v>
      </c>
    </row>
    <row r="43" spans="1:11" ht="22.5">
      <c r="A43" s="13" t="s">
        <v>30</v>
      </c>
      <c r="B43" s="14">
        <v>974</v>
      </c>
      <c r="C43" s="15" t="s">
        <v>28</v>
      </c>
      <c r="D43" s="14">
        <v>7969741</v>
      </c>
      <c r="E43" s="14">
        <v>901</v>
      </c>
      <c r="F43" s="14">
        <v>340</v>
      </c>
      <c r="G43" s="38">
        <f t="shared" si="0"/>
        <v>1153193</v>
      </c>
      <c r="H43" s="42">
        <v>231564</v>
      </c>
      <c r="I43" s="42">
        <v>284272</v>
      </c>
      <c r="J43" s="42">
        <v>322428</v>
      </c>
      <c r="K43" s="42">
        <v>314929</v>
      </c>
    </row>
    <row r="44" spans="1:11" s="2" customFormat="1" ht="71.25" hidden="1" customHeight="1">
      <c r="A44" s="16" t="s">
        <v>49</v>
      </c>
      <c r="B44" s="17">
        <v>974</v>
      </c>
      <c r="C44" s="18" t="s">
        <v>28</v>
      </c>
      <c r="D44" s="17">
        <v>7969741</v>
      </c>
      <c r="E44" s="17">
        <v>974</v>
      </c>
      <c r="F44" s="17"/>
      <c r="G44" s="38">
        <f t="shared" si="0"/>
        <v>0</v>
      </c>
      <c r="H44" s="19">
        <f>H45</f>
        <v>0</v>
      </c>
      <c r="I44" s="19">
        <f>I45</f>
        <v>0</v>
      </c>
      <c r="J44" s="19">
        <f>J45</f>
        <v>0</v>
      </c>
      <c r="K44" s="19">
        <f>K45</f>
        <v>0</v>
      </c>
    </row>
    <row r="45" spans="1:11" hidden="1">
      <c r="A45" s="13" t="s">
        <v>33</v>
      </c>
      <c r="B45" s="14">
        <v>974</v>
      </c>
      <c r="C45" s="15" t="s">
        <v>28</v>
      </c>
      <c r="D45" s="14">
        <v>7969741</v>
      </c>
      <c r="E45" s="14">
        <v>901</v>
      </c>
      <c r="F45" s="14">
        <v>310</v>
      </c>
      <c r="G45" s="38">
        <f t="shared" si="0"/>
        <v>0</v>
      </c>
      <c r="H45" s="20"/>
      <c r="I45" s="20"/>
      <c r="J45" s="20"/>
      <c r="K45" s="20"/>
    </row>
    <row r="46" spans="1:11" s="22" customFormat="1" ht="55.5" customHeight="1">
      <c r="A46" s="23" t="s">
        <v>50</v>
      </c>
      <c r="B46" s="24">
        <v>974</v>
      </c>
      <c r="C46" s="25" t="s">
        <v>28</v>
      </c>
      <c r="D46" s="24">
        <v>7971601</v>
      </c>
      <c r="E46" s="24"/>
      <c r="F46" s="24"/>
      <c r="G46" s="38">
        <f t="shared" si="0"/>
        <v>279022.81</v>
      </c>
      <c r="H46" s="21">
        <f>H47</f>
        <v>11749.08</v>
      </c>
      <c r="I46" s="21">
        <f>I47</f>
        <v>13150.31</v>
      </c>
      <c r="J46" s="21">
        <f>J47</f>
        <v>143008.10999999999</v>
      </c>
      <c r="K46" s="21">
        <f>K47</f>
        <v>111115.31</v>
      </c>
    </row>
    <row r="47" spans="1:11" s="2" customFormat="1" ht="22.5">
      <c r="A47" s="16" t="s">
        <v>51</v>
      </c>
      <c r="B47" s="17">
        <v>974</v>
      </c>
      <c r="C47" s="18" t="s">
        <v>28</v>
      </c>
      <c r="D47" s="17">
        <v>7971601</v>
      </c>
      <c r="E47" s="17">
        <v>951</v>
      </c>
      <c r="F47" s="17"/>
      <c r="G47" s="38">
        <f t="shared" si="0"/>
        <v>279022.81</v>
      </c>
      <c r="H47" s="19">
        <f>H48+H49</f>
        <v>11749.08</v>
      </c>
      <c r="I47" s="19">
        <f>I48+I49</f>
        <v>13150.31</v>
      </c>
      <c r="J47" s="19">
        <f>J48+J49</f>
        <v>143008.10999999999</v>
      </c>
      <c r="K47" s="19">
        <f>K48+K49</f>
        <v>111115.31</v>
      </c>
    </row>
    <row r="48" spans="1:11">
      <c r="A48" s="13" t="s">
        <v>40</v>
      </c>
      <c r="B48" s="14">
        <v>974</v>
      </c>
      <c r="C48" s="15" t="s">
        <v>28</v>
      </c>
      <c r="D48" s="14">
        <v>7971601</v>
      </c>
      <c r="E48" s="14">
        <v>951</v>
      </c>
      <c r="F48" s="14">
        <v>225</v>
      </c>
      <c r="G48" s="38">
        <f>H48+I48+J48+K48</f>
        <v>83092.81</v>
      </c>
      <c r="H48" s="42">
        <v>11749.08</v>
      </c>
      <c r="I48" s="42">
        <v>13150.31</v>
      </c>
      <c r="J48" s="42">
        <v>45043.11</v>
      </c>
      <c r="K48" s="42">
        <v>13150.31</v>
      </c>
    </row>
    <row r="49" spans="1:11">
      <c r="A49" s="9" t="s">
        <v>33</v>
      </c>
      <c r="B49" s="14">
        <v>974</v>
      </c>
      <c r="C49" s="15" t="s">
        <v>28</v>
      </c>
      <c r="D49" s="14">
        <v>7971601</v>
      </c>
      <c r="E49" s="14">
        <v>951</v>
      </c>
      <c r="F49" s="14">
        <v>310</v>
      </c>
      <c r="G49" s="38">
        <f>H49+I49+J49+K49</f>
        <v>195930</v>
      </c>
      <c r="H49" s="42">
        <v>0</v>
      </c>
      <c r="I49" s="42">
        <v>0</v>
      </c>
      <c r="J49" s="42">
        <v>97965</v>
      </c>
      <c r="K49" s="42">
        <v>97965</v>
      </c>
    </row>
    <row r="50" spans="1:11" s="30" customFormat="1" ht="24.75" customHeight="1">
      <c r="A50" s="26" t="s">
        <v>52</v>
      </c>
      <c r="B50" s="27">
        <v>974</v>
      </c>
      <c r="C50" s="28" t="s">
        <v>28</v>
      </c>
      <c r="D50" s="27">
        <v>7976302</v>
      </c>
      <c r="E50" s="27"/>
      <c r="F50" s="27"/>
      <c r="G50" s="38">
        <f t="shared" si="0"/>
        <v>88450</v>
      </c>
      <c r="H50" s="29">
        <f t="shared" ref="H50:K51" si="3">H51</f>
        <v>0</v>
      </c>
      <c r="I50" s="29">
        <f t="shared" si="3"/>
        <v>21394</v>
      </c>
      <c r="J50" s="29">
        <f t="shared" si="3"/>
        <v>18926</v>
      </c>
      <c r="K50" s="29">
        <f t="shared" si="3"/>
        <v>48130</v>
      </c>
    </row>
    <row r="51" spans="1:11" s="2" customFormat="1" ht="22.5">
      <c r="A51" s="16" t="s">
        <v>51</v>
      </c>
      <c r="B51" s="17">
        <v>974</v>
      </c>
      <c r="C51" s="18" t="s">
        <v>28</v>
      </c>
      <c r="D51" s="17">
        <v>7976302</v>
      </c>
      <c r="E51" s="17">
        <v>951</v>
      </c>
      <c r="F51" s="17"/>
      <c r="G51" s="38">
        <f>H51+I51+J51+K51</f>
        <v>88450</v>
      </c>
      <c r="H51" s="19">
        <f t="shared" si="3"/>
        <v>0</v>
      </c>
      <c r="I51" s="19">
        <f t="shared" si="3"/>
        <v>21394</v>
      </c>
      <c r="J51" s="19">
        <f t="shared" si="3"/>
        <v>18926</v>
      </c>
      <c r="K51" s="19">
        <f t="shared" si="3"/>
        <v>48130</v>
      </c>
    </row>
    <row r="52" spans="1:11">
      <c r="A52" s="13" t="s">
        <v>53</v>
      </c>
      <c r="B52" s="14">
        <v>974</v>
      </c>
      <c r="C52" s="15" t="s">
        <v>28</v>
      </c>
      <c r="D52" s="14">
        <v>7976302</v>
      </c>
      <c r="E52" s="14">
        <v>951</v>
      </c>
      <c r="F52" s="14">
        <v>226</v>
      </c>
      <c r="G52" s="38">
        <f t="shared" si="0"/>
        <v>88450</v>
      </c>
      <c r="H52" s="42">
        <v>0</v>
      </c>
      <c r="I52" s="42">
        <v>21394</v>
      </c>
      <c r="J52" s="42">
        <v>18926</v>
      </c>
      <c r="K52" s="42">
        <v>48130</v>
      </c>
    </row>
    <row r="53" spans="1:11">
      <c r="A53" s="32"/>
      <c r="B53" s="33"/>
      <c r="C53" s="34"/>
      <c r="D53" s="35"/>
      <c r="E53" s="35"/>
      <c r="F53" s="35"/>
      <c r="G53" s="40"/>
      <c r="H53" s="36"/>
      <c r="I53" s="36"/>
      <c r="J53" s="36"/>
      <c r="K53" s="36"/>
    </row>
    <row r="54" spans="1:11">
      <c r="A54" s="7" t="s">
        <v>54</v>
      </c>
      <c r="B54" s="52"/>
      <c r="C54" s="52"/>
      <c r="D54" s="60" t="s">
        <v>55</v>
      </c>
      <c r="E54" s="60"/>
    </row>
    <row r="55" spans="1:11">
      <c r="D55" s="59" t="s">
        <v>56</v>
      </c>
      <c r="E55" s="59"/>
    </row>
    <row r="56" spans="1:11">
      <c r="A56" t="s">
        <v>57</v>
      </c>
      <c r="B56" s="52"/>
      <c r="C56" s="52"/>
      <c r="D56" s="60" t="s">
        <v>58</v>
      </c>
      <c r="E56" s="60"/>
    </row>
    <row r="57" spans="1:11">
      <c r="D57" s="59" t="s">
        <v>56</v>
      </c>
      <c r="E57" s="59"/>
    </row>
    <row r="58" spans="1:11">
      <c r="A58" t="s">
        <v>59</v>
      </c>
    </row>
    <row r="59" spans="1:11">
      <c r="A59" s="8"/>
    </row>
  </sheetData>
  <mergeCells count="18">
    <mergeCell ref="D57:E57"/>
    <mergeCell ref="B54:C54"/>
    <mergeCell ref="D54:E54"/>
    <mergeCell ref="D55:E55"/>
    <mergeCell ref="B56:C56"/>
    <mergeCell ref="D56:E56"/>
    <mergeCell ref="H13:K13"/>
    <mergeCell ref="I7:J7"/>
    <mergeCell ref="H1:J1"/>
    <mergeCell ref="H2:J2"/>
    <mergeCell ref="H3:J3"/>
    <mergeCell ref="H4:I4"/>
    <mergeCell ref="A5:K5"/>
    <mergeCell ref="A6:K6"/>
    <mergeCell ref="A9:G9"/>
    <mergeCell ref="A13:A14"/>
    <mergeCell ref="B13:F13"/>
    <mergeCell ref="G13:G14"/>
  </mergeCells>
  <phoneticPr fontId="3" type="noConversion"/>
  <pageMargins left="0.19685039370078741" right="0.39370078740157483" top="0.47244094488188981" bottom="0.47244094488188981" header="0.51181102362204722" footer="0.51181102362204722"/>
  <pageSetup paperSize="9" scale="92" fitToHeight="2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DATA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absalyamova</dc:creator>
  <cp:keywords/>
  <dc:description/>
  <cp:lastModifiedBy/>
  <cp:revision/>
  <dcterms:created xsi:type="dcterms:W3CDTF">2018-08-19T22:44:33Z</dcterms:created>
  <dcterms:modified xsi:type="dcterms:W3CDTF">2019-10-07T02:22:25Z</dcterms:modified>
  <cp:category/>
  <cp:contentStatus/>
</cp:coreProperties>
</file>